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ysterydoor\Desktop\"/>
    </mc:Choice>
  </mc:AlternateContent>
  <xr:revisionPtr revIDLastSave="0" documentId="13_ncr:1_{F7DDC499-F802-4FA8-9F27-02803D299EC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979-1980" sheetId="3" r:id="rId1"/>
    <sheet name="澳金銀礦股組合" sheetId="1" r:id="rId2"/>
    <sheet name="潛在金銀礦股List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F12" i="1"/>
  <c r="G12" i="1" s="1"/>
  <c r="B12" i="1"/>
  <c r="B18" i="1"/>
  <c r="F18" i="1"/>
  <c r="G18" i="1" s="1"/>
  <c r="F5" i="1"/>
  <c r="G5" i="1" s="1"/>
  <c r="F19" i="1"/>
  <c r="G19" i="1" s="1"/>
  <c r="B19" i="1"/>
  <c r="F26" i="1"/>
  <c r="G26" i="1" s="1"/>
  <c r="B26" i="1"/>
  <c r="F23" i="1"/>
  <c r="G23" i="1" s="1"/>
  <c r="B23" i="1"/>
  <c r="F20" i="1"/>
  <c r="G20" i="1" s="1"/>
  <c r="B20" i="1"/>
  <c r="F15" i="1"/>
  <c r="G15" i="1" s="1"/>
  <c r="B15" i="1"/>
  <c r="F21" i="1"/>
  <c r="G21" i="1" s="1"/>
  <c r="B21" i="1"/>
  <c r="F10" i="1"/>
  <c r="G10" i="1" s="1"/>
  <c r="B10" i="1"/>
  <c r="B16" i="1"/>
  <c r="F16" i="1"/>
  <c r="G16" i="1" s="1"/>
  <c r="F13" i="1"/>
  <c r="G13" i="1" s="1"/>
  <c r="B13" i="1"/>
  <c r="F4" i="1"/>
  <c r="G4" i="1" s="1"/>
  <c r="B4" i="1"/>
  <c r="F9" i="1"/>
  <c r="F24" i="1"/>
  <c r="G24" i="1" s="1"/>
  <c r="B24" i="1"/>
  <c r="F11" i="1"/>
  <c r="G11" i="1" s="1"/>
  <c r="B11" i="1"/>
  <c r="B5" i="1"/>
  <c r="F25" i="1"/>
  <c r="G25" i="1" s="1"/>
  <c r="B17" i="1"/>
  <c r="B9" i="1"/>
  <c r="B7" i="1"/>
  <c r="B27" i="1"/>
  <c r="B14" i="1"/>
  <c r="B2" i="1"/>
  <c r="B6" i="1"/>
  <c r="B22" i="1"/>
  <c r="B25" i="1"/>
  <c r="B3" i="1"/>
  <c r="B8" i="1"/>
  <c r="F22" i="1"/>
  <c r="F17" i="1"/>
  <c r="F27" i="1"/>
  <c r="F7" i="1"/>
  <c r="F8" i="1"/>
  <c r="F14" i="1"/>
  <c r="F6" i="1"/>
  <c r="F2" i="1"/>
  <c r="F3" i="1"/>
  <c r="G3" i="1" s="1"/>
  <c r="F30" i="1" l="1"/>
  <c r="G22" i="1"/>
  <c r="G17" i="1"/>
  <c r="G9" i="1"/>
  <c r="G8" i="1"/>
  <c r="G7" i="1"/>
  <c r="G27" i="1"/>
  <c r="G2" i="1"/>
  <c r="G14" i="1"/>
  <c r="G6" i="1"/>
  <c r="G30" i="1" l="1"/>
</calcChain>
</file>

<file path=xl/sharedStrings.xml><?xml version="1.0" encoding="utf-8"?>
<sst xmlns="http://schemas.openxmlformats.org/spreadsheetml/2006/main" count="91" uniqueCount="40">
  <si>
    <t>PNT</t>
    <phoneticPr fontId="1" type="noConversion"/>
  </si>
  <si>
    <t>Code</t>
    <phoneticPr fontId="1" type="noConversion"/>
  </si>
  <si>
    <t>Purchase Price</t>
    <phoneticPr fontId="1" type="noConversion"/>
  </si>
  <si>
    <t>Quantity</t>
    <phoneticPr fontId="1" type="noConversion"/>
  </si>
  <si>
    <t>Investment Amt</t>
    <phoneticPr fontId="1" type="noConversion"/>
  </si>
  <si>
    <t>Price today</t>
    <phoneticPr fontId="1" type="noConversion"/>
  </si>
  <si>
    <t>Market Value</t>
    <phoneticPr fontId="1" type="noConversion"/>
  </si>
  <si>
    <t>Return</t>
    <phoneticPr fontId="1" type="noConversion"/>
  </si>
  <si>
    <t>A1G</t>
    <phoneticPr fontId="1" type="noConversion"/>
  </si>
  <si>
    <t>MTM</t>
    <phoneticPr fontId="1" type="noConversion"/>
  </si>
  <si>
    <t>MEK</t>
    <phoneticPr fontId="1" type="noConversion"/>
  </si>
  <si>
    <t>NVA</t>
    <phoneticPr fontId="1" type="noConversion"/>
  </si>
  <si>
    <t>CY5</t>
    <phoneticPr fontId="1" type="noConversion"/>
  </si>
  <si>
    <t>BML</t>
    <phoneticPr fontId="1" type="noConversion"/>
  </si>
  <si>
    <t>SVM</t>
    <phoneticPr fontId="1" type="noConversion"/>
  </si>
  <si>
    <t>Date of Purchase</t>
    <phoneticPr fontId="1" type="noConversion"/>
  </si>
  <si>
    <t>SVL</t>
    <phoneticPr fontId="1" type="noConversion"/>
  </si>
  <si>
    <t>TSO</t>
    <phoneticPr fontId="1" type="noConversion"/>
  </si>
  <si>
    <t>ASM</t>
    <phoneticPr fontId="1" type="noConversion"/>
  </si>
  <si>
    <t>WWI</t>
    <phoneticPr fontId="1" type="noConversion"/>
  </si>
  <si>
    <t>VMC</t>
    <phoneticPr fontId="1" type="noConversion"/>
  </si>
  <si>
    <t>AGD</t>
    <phoneticPr fontId="1" type="noConversion"/>
  </si>
  <si>
    <t>TGM</t>
    <phoneticPr fontId="1" type="noConversion"/>
  </si>
  <si>
    <t>FXG</t>
    <phoneticPr fontId="1" type="noConversion"/>
  </si>
  <si>
    <t>NXM</t>
    <phoneticPr fontId="1" type="noConversion"/>
  </si>
  <si>
    <t>Cash from Profit Taking</t>
    <phoneticPr fontId="1" type="noConversion"/>
  </si>
  <si>
    <t>KAL</t>
    <phoneticPr fontId="1" type="noConversion"/>
  </si>
  <si>
    <t>Yes</t>
    <phoneticPr fontId="1" type="noConversion"/>
  </si>
  <si>
    <t>AVM</t>
    <phoneticPr fontId="1" type="noConversion"/>
  </si>
  <si>
    <t>OZM</t>
    <phoneticPr fontId="1" type="noConversion"/>
  </si>
  <si>
    <t>Stage 2</t>
    <phoneticPr fontId="1" type="noConversion"/>
  </si>
  <si>
    <t>Soon</t>
    <phoneticPr fontId="1" type="noConversion"/>
  </si>
  <si>
    <t>BTR</t>
    <phoneticPr fontId="1" type="noConversion"/>
  </si>
  <si>
    <t>ICL</t>
    <phoneticPr fontId="1" type="noConversion"/>
  </si>
  <si>
    <t>POD</t>
    <phoneticPr fontId="1" type="noConversion"/>
  </si>
  <si>
    <t>Breakout</t>
    <phoneticPr fontId="1" type="noConversion"/>
  </si>
  <si>
    <t>No</t>
    <phoneticPr fontId="1" type="noConversion"/>
  </si>
  <si>
    <t>ARD</t>
    <phoneticPr fontId="1" type="noConversion"/>
  </si>
  <si>
    <t>KNB</t>
    <phoneticPr fontId="1" type="noConversion"/>
  </si>
  <si>
    <t>SS1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</si>
</sst>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rgb="FFFF0000"/>
      <name val="新細明體"/>
      <family val="1"/>
      <charset val="136"/>
      <scheme val="minor"/>
    </font>
    <font>
      <sz val="11"/>
      <name val="新細明體"/>
      <family val="2"/>
      <scheme val="minor"/>
    </font>
    <font>
      <sz val="11"/>
      <name val="新細明體"/>
      <family val="1"/>
      <charset val="136"/>
      <scheme val="minor"/>
    </font>
    <font>
      <sz val="11"/>
      <color rgb="FF1C1C1C"/>
      <name val="新細明體"/>
      <family val="2"/>
      <scheme val="minor"/>
    </font>
    <font>
      <b/>
      <sz val="11"/>
      <color rgb="FFED0000"/>
      <name val="新細明體"/>
      <family val="1"/>
      <charset val="136"/>
      <scheme val="minor"/>
    </font>
    <font>
      <b/>
      <sz val="11"/>
      <color rgb="FF99FF33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10" fontId="2" fillId="0" borderId="0" xfId="0" applyNumberFormat="1" applyFont="1"/>
    <xf numFmtId="14" fontId="0" fillId="0" borderId="0" xfId="0" applyNumberFormat="1"/>
    <xf numFmtId="0" fontId="0" fillId="2" borderId="0" xfId="0" applyFill="1"/>
    <xf numFmtId="176" fontId="0" fillId="0" borderId="0" xfId="0" applyNumberFormat="1"/>
    <xf numFmtId="0" fontId="3" fillId="2" borderId="0" xfId="0" applyFont="1" applyFill="1"/>
    <xf numFmtId="0" fontId="4" fillId="2" borderId="0" xfId="0" applyFont="1" applyFill="1"/>
    <xf numFmtId="0" fontId="3" fillId="0" borderId="0" xfId="0" applyFont="1"/>
    <xf numFmtId="176" fontId="0" fillId="2" borderId="0" xfId="0" applyNumberFormat="1" applyFill="1"/>
    <xf numFmtId="14" fontId="0" fillId="2" borderId="0" xfId="0" applyNumberFormat="1" applyFill="1"/>
    <xf numFmtId="0" fontId="4" fillId="0" borderId="0" xfId="0" applyFont="1"/>
    <xf numFmtId="10" fontId="4" fillId="0" borderId="0" xfId="0" applyNumberFormat="1" applyFont="1"/>
    <xf numFmtId="10" fontId="4" fillId="2" borderId="0" xfId="0" applyNumberFormat="1" applyFont="1" applyFill="1"/>
    <xf numFmtId="0" fontId="5" fillId="2" borderId="0" xfId="0" applyFont="1" applyFill="1"/>
    <xf numFmtId="10" fontId="6" fillId="0" borderId="0" xfId="0" applyNumberFormat="1" applyFont="1"/>
    <xf numFmtId="10" fontId="6" fillId="2" borderId="0" xfId="0" applyNumberFormat="1" applyFont="1" applyFill="1"/>
    <xf numFmtId="10" fontId="7" fillId="0" borderId="0" xfId="0" applyNumberFormat="1" applyFont="1"/>
    <xf numFmtId="10" fontId="8" fillId="0" borderId="0" xfId="0" applyNumberFormat="1" applyFont="1"/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FF33"/>
      <color rgb="FF66FF66"/>
      <color rgb="FF66FF99"/>
      <color rgb="FF00FF00"/>
      <color rgb="FF66FF33"/>
      <color rgb="FF33CC33"/>
      <color rgb="FFFFFF00"/>
      <color rgb="FF1C1C1C"/>
      <color rgb="FF92FD03"/>
      <color rgb="FF77FF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24950</xdr:rowOff>
    </xdr:from>
    <xdr:to>
      <xdr:col>8</xdr:col>
      <xdr:colOff>30481</xdr:colOff>
      <xdr:row>24</xdr:row>
      <xdr:rowOff>138769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F1E3F263-84EA-FF74-1123-D0129BA1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4950"/>
          <a:ext cx="4305300" cy="4685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8F16-B240-498D-9D32-FB1F818F514F}">
  <dimension ref="A1"/>
  <sheetViews>
    <sheetView workbookViewId="0">
      <selection activeCell="K21" sqref="K21"/>
    </sheetView>
  </sheetViews>
  <sheetFormatPr defaultRowHeight="15" x14ac:dyDescent="0.3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="85" zoomScaleNormal="85" workbookViewId="0">
      <selection activeCell="O25" sqref="O25"/>
    </sheetView>
  </sheetViews>
  <sheetFormatPr defaultRowHeight="15" x14ac:dyDescent="0.3"/>
  <cols>
    <col min="1" max="1" width="9" style="4" customWidth="1"/>
    <col min="2" max="2" width="14.875" style="5" bestFit="1" customWidth="1"/>
    <col min="4" max="4" width="16" bestFit="1" customWidth="1"/>
    <col min="5" max="5" width="11.375" bestFit="1" customWidth="1"/>
    <col min="6" max="6" width="13.875" bestFit="1" customWidth="1"/>
    <col min="7" max="7" width="11" customWidth="1"/>
    <col min="8" max="8" width="14.625" style="11" customWidth="1"/>
    <col min="9" max="9" width="9.125" style="11" customWidth="1"/>
    <col min="10" max="10" width="17.125" hidden="1" customWidth="1"/>
    <col min="11" max="11" width="15.25" hidden="1" customWidth="1"/>
    <col min="12" max="12" width="12.75" hidden="1" customWidth="1"/>
    <col min="13" max="13" width="15.875" hidden="1" customWidth="1"/>
  </cols>
  <sheetData>
    <row r="1" spans="1:13" x14ac:dyDescent="0.3">
      <c r="A1" s="4" t="s">
        <v>1</v>
      </c>
      <c r="B1" s="5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s="11" t="s">
        <v>35</v>
      </c>
      <c r="I1" s="11" t="s">
        <v>30</v>
      </c>
      <c r="J1" t="s">
        <v>15</v>
      </c>
      <c r="K1" t="s">
        <v>15</v>
      </c>
      <c r="L1" t="s">
        <v>15</v>
      </c>
      <c r="M1" t="s">
        <v>15</v>
      </c>
    </row>
    <row r="2" spans="1:13" x14ac:dyDescent="0.3">
      <c r="A2" s="7" t="s">
        <v>9</v>
      </c>
      <c r="B2" s="5">
        <f t="shared" ref="B2" si="0">D2/C2</f>
        <v>0.175218951902369</v>
      </c>
      <c r="C2">
        <v>69650</v>
      </c>
      <c r="D2">
        <v>12204</v>
      </c>
      <c r="E2">
        <v>0.89500000000000002</v>
      </c>
      <c r="F2">
        <f t="shared" ref="F2" si="1">E2*C2</f>
        <v>62336.75</v>
      </c>
      <c r="G2" s="17">
        <f t="shared" ref="G2" si="2">(F2-D2)/D2</f>
        <v>4.1078949524745987</v>
      </c>
      <c r="H2" s="18" t="s">
        <v>27</v>
      </c>
      <c r="I2" s="18" t="s">
        <v>27</v>
      </c>
      <c r="J2" s="3">
        <v>45589</v>
      </c>
      <c r="K2" s="3">
        <v>45761</v>
      </c>
    </row>
    <row r="3" spans="1:13" x14ac:dyDescent="0.3">
      <c r="A3" s="7" t="s">
        <v>8</v>
      </c>
      <c r="B3" s="5">
        <f>D3/C3</f>
        <v>8.5711368277739966E-2</v>
      </c>
      <c r="C3">
        <v>146900</v>
      </c>
      <c r="D3">
        <v>12591</v>
      </c>
      <c r="E3">
        <v>0.30499999999999999</v>
      </c>
      <c r="F3">
        <f>E3*C3</f>
        <v>44804.5</v>
      </c>
      <c r="G3" s="17">
        <f>(F3-D3)/D3</f>
        <v>2.5584544515924073</v>
      </c>
      <c r="H3" s="18" t="s">
        <v>27</v>
      </c>
      <c r="I3" s="18" t="s">
        <v>27</v>
      </c>
      <c r="J3" s="3">
        <v>45548</v>
      </c>
      <c r="K3" s="3">
        <v>45558</v>
      </c>
      <c r="L3" s="3">
        <v>45811</v>
      </c>
    </row>
    <row r="4" spans="1:13" x14ac:dyDescent="0.3">
      <c r="A4" s="6" t="s">
        <v>23</v>
      </c>
      <c r="B4" s="5">
        <f>D4/C4</f>
        <v>0.15179775280898877</v>
      </c>
      <c r="C4">
        <v>80100</v>
      </c>
      <c r="D4">
        <v>12159</v>
      </c>
      <c r="E4">
        <v>0.27500000000000002</v>
      </c>
      <c r="F4">
        <f>E4*C4</f>
        <v>22027.5</v>
      </c>
      <c r="G4" s="17">
        <f>(F4-D4)/D4</f>
        <v>0.81162102146558102</v>
      </c>
      <c r="H4" s="18" t="s">
        <v>27</v>
      </c>
      <c r="I4" s="18" t="s">
        <v>27</v>
      </c>
      <c r="J4" s="3">
        <v>45727</v>
      </c>
      <c r="K4" s="3"/>
    </row>
    <row r="5" spans="1:13" x14ac:dyDescent="0.3">
      <c r="A5" s="7" t="s">
        <v>19</v>
      </c>
      <c r="B5" s="5">
        <f t="shared" ref="B5" si="3">D5/C5</f>
        <v>2.2912473894057338E-2</v>
      </c>
      <c r="C5">
        <v>526700</v>
      </c>
      <c r="D5">
        <v>12068</v>
      </c>
      <c r="E5">
        <v>3.6999999999999998E-2</v>
      </c>
      <c r="F5">
        <f t="shared" ref="F5" si="4">E5*C5</f>
        <v>19487.899999999998</v>
      </c>
      <c r="G5" s="17">
        <f t="shared" ref="G5" si="5">(F5-D5)/D5</f>
        <v>0.61484090155783877</v>
      </c>
      <c r="H5" s="18" t="s">
        <v>27</v>
      </c>
      <c r="I5" s="18" t="s">
        <v>27</v>
      </c>
      <c r="J5" s="3">
        <v>45701</v>
      </c>
      <c r="K5" s="3">
        <v>45735</v>
      </c>
      <c r="L5" s="3">
        <v>45761</v>
      </c>
    </row>
    <row r="6" spans="1:13" x14ac:dyDescent="0.3">
      <c r="A6" s="7" t="s">
        <v>10</v>
      </c>
      <c r="B6" s="5">
        <f>D6/C6</f>
        <v>0.12141584158415841</v>
      </c>
      <c r="C6" s="8">
        <v>101000</v>
      </c>
      <c r="D6">
        <v>12263</v>
      </c>
      <c r="E6" s="8">
        <v>0.18</v>
      </c>
      <c r="F6">
        <f>E6*C6</f>
        <v>18180</v>
      </c>
      <c r="G6" s="17">
        <f>(F6-D6)/D6</f>
        <v>0.48250835847671858</v>
      </c>
      <c r="H6" s="18" t="s">
        <v>27</v>
      </c>
      <c r="I6" s="18" t="s">
        <v>27</v>
      </c>
      <c r="J6" s="3">
        <v>45659</v>
      </c>
      <c r="K6" s="3">
        <v>45811</v>
      </c>
    </row>
    <row r="7" spans="1:13" x14ac:dyDescent="0.3">
      <c r="A7" s="7" t="s">
        <v>16</v>
      </c>
      <c r="B7" s="5">
        <f t="shared" ref="B7" si="6">D7/C7</f>
        <v>0.10264948453608247</v>
      </c>
      <c r="C7">
        <v>97000</v>
      </c>
      <c r="D7">
        <v>9957</v>
      </c>
      <c r="E7">
        <v>0.14499999999999999</v>
      </c>
      <c r="F7">
        <f t="shared" ref="F7" si="7">E7*C7</f>
        <v>14064.999999999998</v>
      </c>
      <c r="G7" s="17">
        <f t="shared" ref="G7" si="8">(F7-D7)/D7</f>
        <v>0.41257406849452627</v>
      </c>
      <c r="H7" s="18" t="s">
        <v>31</v>
      </c>
      <c r="I7" s="18" t="s">
        <v>31</v>
      </c>
      <c r="J7" s="3">
        <v>45673</v>
      </c>
      <c r="K7" s="3">
        <v>45693</v>
      </c>
    </row>
    <row r="8" spans="1:13" x14ac:dyDescent="0.3">
      <c r="A8" s="7" t="s">
        <v>13</v>
      </c>
      <c r="B8" s="5">
        <f>D8/C8</f>
        <v>0.16088785046728971</v>
      </c>
      <c r="C8">
        <v>64200</v>
      </c>
      <c r="D8">
        <v>10329</v>
      </c>
      <c r="E8">
        <v>0.22500000000000001</v>
      </c>
      <c r="F8">
        <f>E8*C8</f>
        <v>14445</v>
      </c>
      <c r="G8" s="17">
        <f>(F8-D8)/D8</f>
        <v>0.3984896892245135</v>
      </c>
      <c r="H8" s="18" t="s">
        <v>27</v>
      </c>
      <c r="I8" s="18" t="s">
        <v>27</v>
      </c>
      <c r="J8" s="3">
        <v>45673</v>
      </c>
      <c r="K8" s="3"/>
    </row>
    <row r="9" spans="1:13" x14ac:dyDescent="0.3">
      <c r="A9" s="4" t="s">
        <v>17</v>
      </c>
      <c r="B9" s="5">
        <f>D9/C9</f>
        <v>3.1644149885291871E-2</v>
      </c>
      <c r="C9">
        <v>392300</v>
      </c>
      <c r="D9">
        <v>12414</v>
      </c>
      <c r="E9">
        <v>4.2999999999999997E-2</v>
      </c>
      <c r="F9">
        <f>E9*C9</f>
        <v>16868.899999999998</v>
      </c>
      <c r="G9" s="17">
        <f>(F9-D9)/D9</f>
        <v>0.35886096342838714</v>
      </c>
      <c r="H9" s="18" t="s">
        <v>31</v>
      </c>
      <c r="I9" s="18" t="s">
        <v>31</v>
      </c>
      <c r="J9" s="3">
        <v>45674</v>
      </c>
      <c r="K9" s="3">
        <v>45694</v>
      </c>
      <c r="L9" s="3">
        <v>45699</v>
      </c>
      <c r="M9" s="3">
        <v>45707</v>
      </c>
    </row>
    <row r="10" spans="1:13" x14ac:dyDescent="0.3">
      <c r="A10" s="4" t="s">
        <v>22</v>
      </c>
      <c r="B10" s="5">
        <f>D10/C10</f>
        <v>0.14510841779194611</v>
      </c>
      <c r="C10">
        <v>66502</v>
      </c>
      <c r="D10">
        <v>9650</v>
      </c>
      <c r="E10">
        <v>0.17499999999999999</v>
      </c>
      <c r="F10">
        <f>E10*C10</f>
        <v>11637.849999999999</v>
      </c>
      <c r="G10" s="17">
        <f>(F10-D10)/D10</f>
        <v>0.2059948186528496</v>
      </c>
      <c r="H10" s="18" t="s">
        <v>31</v>
      </c>
      <c r="I10" s="12" t="s">
        <v>36</v>
      </c>
      <c r="J10" s="3">
        <v>45761</v>
      </c>
      <c r="K10" s="3">
        <v>45798</v>
      </c>
    </row>
    <row r="11" spans="1:13" x14ac:dyDescent="0.3">
      <c r="A11" s="7" t="s">
        <v>20</v>
      </c>
      <c r="B11" s="5">
        <f t="shared" ref="B11" si="9">D11/C11</f>
        <v>0.11078272604588395</v>
      </c>
      <c r="C11">
        <v>74100</v>
      </c>
      <c r="D11">
        <v>8209</v>
      </c>
      <c r="E11">
        <v>0.12</v>
      </c>
      <c r="F11">
        <f t="shared" ref="F11" si="10">E11*C11</f>
        <v>8892</v>
      </c>
      <c r="G11" s="17">
        <f t="shared" ref="G11" si="11">(F11-D11)/D11</f>
        <v>8.3201364356194421E-2</v>
      </c>
      <c r="H11" s="12" t="s">
        <v>36</v>
      </c>
      <c r="I11" s="18" t="s">
        <v>27</v>
      </c>
      <c r="J11" s="3">
        <v>45699</v>
      </c>
      <c r="K11" s="3">
        <v>45811</v>
      </c>
    </row>
    <row r="12" spans="1:13" x14ac:dyDescent="0.3">
      <c r="A12" s="7" t="s">
        <v>39</v>
      </c>
      <c r="B12" s="5">
        <f>D12/C12</f>
        <v>0.92546153846153845</v>
      </c>
      <c r="C12">
        <v>13000</v>
      </c>
      <c r="D12">
        <v>12031</v>
      </c>
      <c r="E12">
        <v>0.95</v>
      </c>
      <c r="F12">
        <f>E12*C12</f>
        <v>12350</v>
      </c>
      <c r="G12" s="17">
        <f>(F12-D12)/D12</f>
        <v>2.6514836671930844E-2</v>
      </c>
      <c r="H12" s="12" t="s">
        <v>36</v>
      </c>
      <c r="I12" s="12" t="s">
        <v>36</v>
      </c>
      <c r="J12" s="3"/>
      <c r="K12" s="3"/>
    </row>
    <row r="13" spans="1:13" x14ac:dyDescent="0.3">
      <c r="A13" s="4" t="s">
        <v>14</v>
      </c>
      <c r="B13" s="5">
        <f t="shared" ref="B13" si="12">D13/C13</f>
        <v>0.68101694915254241</v>
      </c>
      <c r="C13">
        <v>5900</v>
      </c>
      <c r="D13">
        <v>4018</v>
      </c>
      <c r="E13">
        <v>0.69</v>
      </c>
      <c r="F13">
        <f t="shared" ref="F13" si="13">E13*C13</f>
        <v>4070.9999999999995</v>
      </c>
      <c r="G13" s="17">
        <f t="shared" ref="G13" si="14">(F13-D13)/D13</f>
        <v>1.3190642110502625E-2</v>
      </c>
      <c r="H13" s="12" t="s">
        <v>36</v>
      </c>
      <c r="I13" s="12" t="s">
        <v>36</v>
      </c>
      <c r="J13" s="3">
        <v>45761</v>
      </c>
      <c r="K13" s="3"/>
    </row>
    <row r="14" spans="1:13" x14ac:dyDescent="0.3">
      <c r="A14" s="7" t="s">
        <v>11</v>
      </c>
      <c r="B14" s="5">
        <f t="shared" ref="B14" si="15">D14/C14</f>
        <v>0.29852409638554217</v>
      </c>
      <c r="C14">
        <v>33200</v>
      </c>
      <c r="D14">
        <v>9911</v>
      </c>
      <c r="E14">
        <v>0.3</v>
      </c>
      <c r="F14">
        <f t="shared" ref="F14" si="16">E14*C14</f>
        <v>9960</v>
      </c>
      <c r="G14" s="17">
        <f t="shared" ref="G14" si="17">(F14-D14)/D14</f>
        <v>4.9440016143678742E-3</v>
      </c>
      <c r="H14" s="12" t="s">
        <v>36</v>
      </c>
      <c r="I14" s="12" t="s">
        <v>36</v>
      </c>
      <c r="J14" s="3">
        <v>45587</v>
      </c>
      <c r="K14" s="3">
        <v>45761</v>
      </c>
    </row>
    <row r="15" spans="1:13" x14ac:dyDescent="0.3">
      <c r="A15" s="6" t="s">
        <v>28</v>
      </c>
      <c r="B15" s="5">
        <f t="shared" ref="B15" si="18">D15/C15</f>
        <v>4.6971962616822432E-2</v>
      </c>
      <c r="C15">
        <v>214000</v>
      </c>
      <c r="D15">
        <v>10052</v>
      </c>
      <c r="E15">
        <v>4.7E-2</v>
      </c>
      <c r="F15">
        <f t="shared" ref="F15" si="19">E15*C15</f>
        <v>10058</v>
      </c>
      <c r="G15" s="17">
        <f t="shared" ref="G15" si="20">(F15-D15)/D15</f>
        <v>5.9689614007162755E-4</v>
      </c>
      <c r="H15" s="12" t="s">
        <v>36</v>
      </c>
      <c r="I15" s="12" t="s">
        <v>36</v>
      </c>
      <c r="J15" s="3">
        <v>45775</v>
      </c>
      <c r="K15" s="3"/>
    </row>
    <row r="16" spans="1:13" x14ac:dyDescent="0.3">
      <c r="A16" s="14" t="s">
        <v>24</v>
      </c>
      <c r="B16" s="5">
        <f t="shared" ref="B16" si="21">D16/C16</f>
        <v>8.0832012678288434E-2</v>
      </c>
      <c r="C16">
        <v>126200</v>
      </c>
      <c r="D16">
        <v>10201</v>
      </c>
      <c r="E16">
        <v>7.8E-2</v>
      </c>
      <c r="F16">
        <f t="shared" ref="F16" si="22">E16*C16</f>
        <v>9843.6</v>
      </c>
      <c r="G16" s="15">
        <f t="shared" ref="G16" si="23">(F16-D16)/D16</f>
        <v>-3.5035780805803315E-2</v>
      </c>
      <c r="H16" s="12" t="s">
        <v>36</v>
      </c>
      <c r="I16" s="18" t="s">
        <v>27</v>
      </c>
      <c r="J16" s="3">
        <v>45761</v>
      </c>
      <c r="K16" s="3">
        <v>45811</v>
      </c>
    </row>
    <row r="17" spans="1:12" x14ac:dyDescent="0.3">
      <c r="A17" s="7" t="s">
        <v>37</v>
      </c>
      <c r="B17" s="5">
        <f t="shared" ref="B17:B24" si="24">D17/C17</f>
        <v>2.3981176470588235E-2</v>
      </c>
      <c r="C17">
        <v>425000</v>
      </c>
      <c r="D17">
        <v>10192</v>
      </c>
      <c r="E17">
        <v>2.3E-2</v>
      </c>
      <c r="F17">
        <f t="shared" ref="F17:F24" si="25">E17*C17</f>
        <v>9775</v>
      </c>
      <c r="G17" s="15">
        <f t="shared" ref="G17:G24" si="26">(F17-D17)/D17</f>
        <v>-4.0914442700156983E-2</v>
      </c>
      <c r="H17" s="12" t="s">
        <v>36</v>
      </c>
      <c r="I17" s="12" t="s">
        <v>36</v>
      </c>
      <c r="J17" s="3">
        <v>45674</v>
      </c>
      <c r="K17" s="3"/>
    </row>
    <row r="18" spans="1:12" x14ac:dyDescent="0.3">
      <c r="A18" s="7" t="s">
        <v>38</v>
      </c>
      <c r="B18" s="5">
        <f t="shared" si="24"/>
        <v>4.2226337448559671E-2</v>
      </c>
      <c r="C18">
        <v>243000</v>
      </c>
      <c r="D18">
        <v>10261</v>
      </c>
      <c r="E18">
        <v>0.04</v>
      </c>
      <c r="F18">
        <f t="shared" si="25"/>
        <v>9720</v>
      </c>
      <c r="G18" s="15">
        <f t="shared" si="26"/>
        <v>-5.2723906052041712E-2</v>
      </c>
      <c r="H18" s="12" t="s">
        <v>36</v>
      </c>
      <c r="I18" s="18" t="s">
        <v>27</v>
      </c>
      <c r="J18" s="3">
        <v>45877</v>
      </c>
      <c r="K18" s="3"/>
    </row>
    <row r="19" spans="1:12" x14ac:dyDescent="0.3">
      <c r="A19" s="4" t="s">
        <v>34</v>
      </c>
      <c r="B19" s="5">
        <f t="shared" si="24"/>
        <v>4.3476395033966601E-2</v>
      </c>
      <c r="C19">
        <v>233023</v>
      </c>
      <c r="D19">
        <v>10131</v>
      </c>
      <c r="E19">
        <v>0.04</v>
      </c>
      <c r="F19">
        <f t="shared" si="25"/>
        <v>9320.92</v>
      </c>
      <c r="G19" s="15">
        <f t="shared" si="26"/>
        <v>-7.9960517224360872E-2</v>
      </c>
      <c r="H19" s="12" t="s">
        <v>36</v>
      </c>
      <c r="I19" s="12" t="s">
        <v>36</v>
      </c>
      <c r="J19" s="3">
        <v>45832</v>
      </c>
      <c r="K19" s="3"/>
    </row>
    <row r="20" spans="1:12" x14ac:dyDescent="0.3">
      <c r="A20" s="4" t="s">
        <v>18</v>
      </c>
      <c r="B20" s="5">
        <f t="shared" si="24"/>
        <v>0.60052023121387288</v>
      </c>
      <c r="C20">
        <v>17300</v>
      </c>
      <c r="D20">
        <v>10389</v>
      </c>
      <c r="E20">
        <v>0.55000000000000004</v>
      </c>
      <c r="F20">
        <f t="shared" si="25"/>
        <v>9515</v>
      </c>
      <c r="G20" s="15">
        <f t="shared" si="26"/>
        <v>-8.4127442487246129E-2</v>
      </c>
      <c r="H20" s="12" t="s">
        <v>36</v>
      </c>
      <c r="I20" s="12" t="s">
        <v>36</v>
      </c>
      <c r="J20" s="3">
        <v>45803</v>
      </c>
      <c r="K20" s="3"/>
    </row>
    <row r="21" spans="1:12" x14ac:dyDescent="0.3">
      <c r="A21" s="6" t="s">
        <v>26</v>
      </c>
      <c r="B21" s="5">
        <f t="shared" si="24"/>
        <v>5.4080536912751678E-2</v>
      </c>
      <c r="C21">
        <v>149000</v>
      </c>
      <c r="D21">
        <v>8058</v>
      </c>
      <c r="E21">
        <v>4.8000000000000001E-2</v>
      </c>
      <c r="F21">
        <f t="shared" si="25"/>
        <v>7152</v>
      </c>
      <c r="G21" s="15">
        <f t="shared" si="26"/>
        <v>-0.11243484735666419</v>
      </c>
      <c r="H21" s="12" t="s">
        <v>36</v>
      </c>
      <c r="I21" s="18" t="s">
        <v>27</v>
      </c>
      <c r="J21" s="3">
        <v>45762</v>
      </c>
      <c r="K21" s="3">
        <v>45775</v>
      </c>
    </row>
    <row r="22" spans="1:12" x14ac:dyDescent="0.3">
      <c r="A22" s="6" t="s">
        <v>12</v>
      </c>
      <c r="B22" s="5">
        <f t="shared" si="24"/>
        <v>0.10760747663551402</v>
      </c>
      <c r="C22">
        <v>53500</v>
      </c>
      <c r="D22">
        <v>5757</v>
      </c>
      <c r="E22" s="8">
        <v>9.2999999999999999E-2</v>
      </c>
      <c r="F22">
        <f t="shared" si="25"/>
        <v>4975.5</v>
      </c>
      <c r="G22" s="15">
        <f t="shared" si="26"/>
        <v>-0.13574778530484627</v>
      </c>
      <c r="H22" s="12" t="s">
        <v>36</v>
      </c>
      <c r="I22" s="12" t="s">
        <v>36</v>
      </c>
      <c r="J22" s="3">
        <v>45685</v>
      </c>
      <c r="K22" s="3">
        <v>45761</v>
      </c>
    </row>
    <row r="23" spans="1:12" x14ac:dyDescent="0.3">
      <c r="A23" s="7" t="s">
        <v>33</v>
      </c>
      <c r="B23" s="5">
        <f t="shared" si="24"/>
        <v>7.38705035971223E-2</v>
      </c>
      <c r="C23">
        <v>139000</v>
      </c>
      <c r="D23">
        <v>10268</v>
      </c>
      <c r="E23">
        <v>6.2E-2</v>
      </c>
      <c r="F23">
        <f t="shared" si="25"/>
        <v>8618</v>
      </c>
      <c r="G23" s="2">
        <f t="shared" si="26"/>
        <v>-0.16069341643942345</v>
      </c>
      <c r="H23" s="12" t="s">
        <v>36</v>
      </c>
      <c r="I23" s="12" t="s">
        <v>36</v>
      </c>
      <c r="J23" s="3">
        <v>45803</v>
      </c>
      <c r="K23" s="3">
        <v>45811</v>
      </c>
    </row>
    <row r="24" spans="1:12" x14ac:dyDescent="0.3">
      <c r="A24" s="7" t="s">
        <v>21</v>
      </c>
      <c r="B24" s="5">
        <f t="shared" si="24"/>
        <v>5.9338611477648913E-2</v>
      </c>
      <c r="C24">
        <v>172788</v>
      </c>
      <c r="D24">
        <v>10253</v>
      </c>
      <c r="E24">
        <v>4.7E-2</v>
      </c>
      <c r="F24">
        <f t="shared" si="25"/>
        <v>8121.0360000000001</v>
      </c>
      <c r="G24" s="15">
        <f t="shared" si="26"/>
        <v>-0.20793562859650833</v>
      </c>
      <c r="H24" s="12" t="s">
        <v>36</v>
      </c>
      <c r="I24" s="18" t="s">
        <v>27</v>
      </c>
      <c r="J24" s="3">
        <v>45702</v>
      </c>
      <c r="K24" s="3">
        <v>45761</v>
      </c>
      <c r="L24" s="3">
        <v>45811</v>
      </c>
    </row>
    <row r="25" spans="1:12" s="4" customFormat="1" x14ac:dyDescent="0.3">
      <c r="A25" s="6" t="s">
        <v>32</v>
      </c>
      <c r="B25" s="9">
        <f t="shared" ref="B25" si="27">D25/C25</f>
        <v>0.5513274336283186</v>
      </c>
      <c r="C25" s="4">
        <v>9040</v>
      </c>
      <c r="D25" s="4">
        <v>4984</v>
      </c>
      <c r="E25" s="4">
        <v>0.43</v>
      </c>
      <c r="F25" s="4">
        <f t="shared" ref="F25" si="28">E25*C25</f>
        <v>3887.2</v>
      </c>
      <c r="G25" s="16">
        <f t="shared" ref="G25" si="29">(F25-D25)/D25</f>
        <v>-0.22006420545746391</v>
      </c>
      <c r="H25" s="13" t="s">
        <v>36</v>
      </c>
      <c r="I25" s="13" t="s">
        <v>36</v>
      </c>
      <c r="J25" s="10">
        <v>45699</v>
      </c>
      <c r="K25" s="10"/>
    </row>
    <row r="26" spans="1:12" x14ac:dyDescent="0.3">
      <c r="A26" s="4" t="s">
        <v>29</v>
      </c>
      <c r="B26" s="5">
        <f>D26/C26</f>
        <v>8.0238095238095233E-2</v>
      </c>
      <c r="C26">
        <v>126000</v>
      </c>
      <c r="D26">
        <v>10110</v>
      </c>
      <c r="E26">
        <v>6.0999999999999999E-2</v>
      </c>
      <c r="F26">
        <f>E26*C26</f>
        <v>7686</v>
      </c>
      <c r="G26" s="15">
        <f>(F26-D26)/D26</f>
        <v>-0.2397626112759644</v>
      </c>
      <c r="H26" s="12" t="s">
        <v>36</v>
      </c>
      <c r="I26" s="12" t="s">
        <v>27</v>
      </c>
      <c r="J26" s="3">
        <v>45811</v>
      </c>
      <c r="K26" s="3"/>
    </row>
    <row r="27" spans="1:12" x14ac:dyDescent="0.3">
      <c r="A27" s="4" t="s">
        <v>0</v>
      </c>
      <c r="B27" s="5">
        <f t="shared" ref="B27" si="30">D27/C27</f>
        <v>2.5642105263157893E-2</v>
      </c>
      <c r="C27">
        <v>190000</v>
      </c>
      <c r="D27">
        <v>4872</v>
      </c>
      <c r="E27">
        <v>0.01</v>
      </c>
      <c r="F27">
        <f t="shared" ref="F27" si="31">E27*C27</f>
        <v>1900</v>
      </c>
      <c r="G27" s="15">
        <f t="shared" ref="G27" si="32">(F27-D27)/D27</f>
        <v>-0.61001642036124792</v>
      </c>
      <c r="H27" s="12" t="s">
        <v>36</v>
      </c>
      <c r="I27" s="12"/>
      <c r="J27" s="3">
        <v>45585</v>
      </c>
      <c r="K27" s="3">
        <v>45707</v>
      </c>
    </row>
    <row r="28" spans="1:12" x14ac:dyDescent="0.3">
      <c r="G28" s="2"/>
      <c r="H28" s="12"/>
      <c r="I28" s="12"/>
      <c r="J28" s="3"/>
      <c r="K28" s="3"/>
    </row>
    <row r="29" spans="1:12" x14ac:dyDescent="0.3">
      <c r="A29" s="4" t="s">
        <v>25</v>
      </c>
      <c r="F29">
        <v>28462</v>
      </c>
      <c r="G29" s="2"/>
      <c r="H29" s="12"/>
      <c r="I29" s="12"/>
    </row>
    <row r="30" spans="1:12" x14ac:dyDescent="0.3">
      <c r="D30">
        <f>D2+D14+D3+D6+D27+D8+D7+D9+D17+D22+D25+D5+D11+D24+D4+D13+D16+D10+D21+D15+D20+D23+D26+D19+D18+D12</f>
        <v>253332</v>
      </c>
      <c r="F30">
        <f>F2+F14+F3+F6+F27+F8+F7+F9+F17+F22+F25+F5+F11+F24+F4+F29+F13+F16+F10+F21+F15+F20+F23+F26+F19+F18+F12</f>
        <v>388160.6559999999</v>
      </c>
      <c r="G30" s="17">
        <f>(F30-D30)/D30</f>
        <v>0.5322211801114739</v>
      </c>
      <c r="H30" s="12"/>
      <c r="I30" s="12"/>
    </row>
    <row r="31" spans="1:12" x14ac:dyDescent="0.3">
      <c r="G31" s="1"/>
      <c r="H31" s="12"/>
      <c r="I31" s="12"/>
    </row>
    <row r="32" spans="1:12" x14ac:dyDescent="0.3">
      <c r="G32" s="1"/>
      <c r="H32" s="12"/>
      <c r="I32" s="12"/>
    </row>
    <row r="33" spans="7:9" x14ac:dyDescent="0.3">
      <c r="G33" s="1"/>
      <c r="H33" s="12"/>
      <c r="I33" s="12"/>
    </row>
    <row r="34" spans="7:9" x14ac:dyDescent="0.3">
      <c r="G34" s="1"/>
      <c r="H34" s="12"/>
      <c r="I34" s="12"/>
    </row>
    <row r="35" spans="7:9" x14ac:dyDescent="0.3">
      <c r="G35" s="1"/>
      <c r="H35" s="12"/>
      <c r="I35" s="12"/>
    </row>
    <row r="36" spans="7:9" x14ac:dyDescent="0.3">
      <c r="G36" s="1"/>
      <c r="H36" s="12"/>
      <c r="I36" s="12"/>
    </row>
    <row r="37" spans="7:9" x14ac:dyDescent="0.3">
      <c r="G37" s="1"/>
      <c r="H37" s="12"/>
      <c r="I37" s="12"/>
    </row>
    <row r="38" spans="7:9" x14ac:dyDescent="0.3">
      <c r="G38" s="1"/>
      <c r="H38" s="12"/>
      <c r="I38" s="12"/>
    </row>
    <row r="39" spans="7:9" x14ac:dyDescent="0.3">
      <c r="G39" s="1"/>
      <c r="H39" s="12"/>
      <c r="I39" s="12"/>
    </row>
    <row r="40" spans="7:9" x14ac:dyDescent="0.3">
      <c r="G40" s="1"/>
      <c r="H40" s="12"/>
      <c r="I40" s="12"/>
    </row>
    <row r="41" spans="7:9" x14ac:dyDescent="0.3">
      <c r="G41" s="1"/>
      <c r="H41" s="12"/>
      <c r="I41" s="12"/>
    </row>
    <row r="42" spans="7:9" x14ac:dyDescent="0.3">
      <c r="G42" s="1"/>
      <c r="H42" s="12"/>
      <c r="I42" s="12"/>
    </row>
  </sheetData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9062-FE15-4044-8791-080EB37379D0}">
  <dimension ref="A1"/>
  <sheetViews>
    <sheetView zoomScale="115" zoomScaleNormal="115" workbookViewId="0">
      <selection activeCell="H14" sqref="H14"/>
    </sheetView>
  </sheetViews>
  <sheetFormatPr defaultRowHeight="1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1979-1980</vt:lpstr>
      <vt:lpstr>澳金銀礦股組合</vt:lpstr>
      <vt:lpstr>潛在金銀礦股List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Mysterydoor</dc:creator>
  <cp:lastModifiedBy>Mystery Door</cp:lastModifiedBy>
  <dcterms:created xsi:type="dcterms:W3CDTF">2015-06-05T18:19:34Z</dcterms:created>
  <dcterms:modified xsi:type="dcterms:W3CDTF">2025-09-06T12:44:18Z</dcterms:modified>
</cp:coreProperties>
</file>